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ormosafactur" sheetId="1" r:id="rId1"/>
    <sheet name="formosa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<sst xmlns="http://schemas.openxmlformats.org/spreadsheetml/2006/main" count="137" uniqueCount="48">
  <si>
    <t>Provincia de FORMOSA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</si>
  <si>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</si>
  <si>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</si>
  <si>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</si>
  <si>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</si>
  <si>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</si>
  <si>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</si>
  <si>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</si>
  <si>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</si>
  <si>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</si>
  <si>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</si>
  <si>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</si>
  <si>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</si>
  <si>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</si>
  <si>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</si>
  <si>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</si>
  <si>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Bermejo</t>
  </si>
  <si>
    <t>DIE</t>
  </si>
  <si>
    <t>REFSA</t>
  </si>
  <si>
    <t>Total Bermejo</t>
  </si>
  <si>
    <t>Formosa</t>
  </si>
  <si>
    <t>GUMEM</t>
  </si>
  <si>
    <t>Total Formosa</t>
  </si>
  <si>
    <t>Laishi</t>
  </si>
  <si>
    <t xml:space="preserve">REFSA </t>
  </si>
  <si>
    <t>Total Laishi</t>
  </si>
  <si>
    <t>Matacos</t>
  </si>
  <si>
    <t>Total Matacos</t>
  </si>
  <si>
    <t>Patiño</t>
  </si>
  <si>
    <t>Total Patiño</t>
  </si>
  <si>
    <t>Pilagás</t>
  </si>
  <si>
    <t>Total Pilagás</t>
  </si>
  <si>
    <t>Pilcomayo</t>
  </si>
  <si>
    <t>Coop de Clorinda</t>
  </si>
  <si>
    <t>Total Pilcomayo</t>
  </si>
  <si>
    <t>Pirané</t>
  </si>
  <si>
    <t>Coop El Colorado</t>
  </si>
  <si>
    <t>Total Pirané</t>
  </si>
  <si>
    <t>Ramón Lista</t>
  </si>
  <si>
    <t>Total Ramón Lista</t>
  </si>
  <si>
    <t>TOTAL REFSA</t>
  </si>
  <si>
    <t>TOTAL DIE</t>
  </si>
  <si>
    <t>TOTAL COOPERATIVAS</t>
  </si>
  <si>
    <t>TOTAL GUMEM</t>
  </si>
  <si>
    <t>TOTAL FORMOSA</t>
  </si>
  <si>
    <t>Cantidad de usuarios</t>
  </si>
  <si>
    <t xml:space="preserve">Coop El Chaja </t>
  </si>
  <si>
    <t>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</si>
</sst>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C3" sqref="C3"/>
    </sheetView>
  </sheetViews>
  <sheetFormatPr defaultColWidth="11.421875" defaultRowHeight="12.75"/>
  <cols>
    <col min="1" max="1" width="16.8515625" style="0" customWidth="1"/>
    <col min="2" max="2" width="19.57421875" style="0" customWidth="1"/>
    <col min="3" max="3" width="13.421875" style="0" customWidth="1"/>
    <col min="9" max="9" width="9.7109375" style="0" customWidth="1"/>
    <col min="10" max="10" width="8.8515625" style="0" customWidth="1"/>
    <col min="11" max="11" width="9.28125" style="0" customWidth="1"/>
    <col min="12" max="12" width="10.140625" style="0" customWidth="1"/>
    <col min="13" max="13" width="10.57421875" style="0" customWidth="1"/>
  </cols>
  <sheetData>
    <row r="1" spans="1:13" ht="12.75">
      <c r="A1" s="1" t="s">
        <v>47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10" customFormat="1" ht="12.75">
      <c r="A7" s="10" t="s">
        <v>16</v>
      </c>
      <c r="B7" s="10" t="s">
        <v>17</v>
      </c>
      <c r="C7" s="15">
        <f>SUM(D7:M7)</f>
        <v>983.807</v>
      </c>
      <c r="D7" s="15">
        <v>967.751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16.055999999999997</v>
      </c>
      <c r="L7" s="15">
        <v>0</v>
      </c>
      <c r="M7" s="15">
        <v>0</v>
      </c>
    </row>
    <row r="8" spans="1:13" s="10" customFormat="1" ht="12.75">
      <c r="A8" s="10" t="s">
        <v>16</v>
      </c>
      <c r="B8" s="10" t="s">
        <v>18</v>
      </c>
      <c r="C8" s="15">
        <f aca="true" t="shared" si="0" ref="C8:C36">SUM(D8:M8)</f>
        <v>9377.34</v>
      </c>
      <c r="D8" s="15">
        <v>3683.7690000000002</v>
      </c>
      <c r="E8" s="15">
        <v>863.2719999999999</v>
      </c>
      <c r="F8" s="15">
        <v>241.045</v>
      </c>
      <c r="G8" s="15">
        <v>0</v>
      </c>
      <c r="H8" s="15">
        <v>1759.2839999999999</v>
      </c>
      <c r="I8" s="15">
        <v>0</v>
      </c>
      <c r="J8" s="15">
        <v>0</v>
      </c>
      <c r="K8" s="15">
        <v>1503.925</v>
      </c>
      <c r="L8" s="15">
        <v>0</v>
      </c>
      <c r="M8" s="15">
        <v>1326.045</v>
      </c>
    </row>
    <row r="9" spans="1:13" s="13" customFormat="1" ht="12.75">
      <c r="A9" s="12" t="s">
        <v>19</v>
      </c>
      <c r="C9" s="16">
        <f t="shared" si="0"/>
        <v>10361.147</v>
      </c>
      <c r="D9" s="16">
        <f>+D7+D8</f>
        <v>4651.52</v>
      </c>
      <c r="E9" s="16">
        <f aca="true" t="shared" si="1" ref="E9:M9">+E7+E8</f>
        <v>863.2719999999999</v>
      </c>
      <c r="F9" s="16">
        <f t="shared" si="1"/>
        <v>241.045</v>
      </c>
      <c r="G9" s="16">
        <f t="shared" si="1"/>
        <v>0</v>
      </c>
      <c r="H9" s="16">
        <f t="shared" si="1"/>
        <v>1759.2839999999999</v>
      </c>
      <c r="I9" s="16">
        <f t="shared" si="1"/>
        <v>0</v>
      </c>
      <c r="J9" s="16">
        <f t="shared" si="1"/>
        <v>0</v>
      </c>
      <c r="K9" s="16">
        <f t="shared" si="1"/>
        <v>1519.981</v>
      </c>
      <c r="L9" s="16">
        <f t="shared" si="1"/>
        <v>0</v>
      </c>
      <c r="M9" s="16">
        <f t="shared" si="1"/>
        <v>1326.045</v>
      </c>
    </row>
    <row r="10" spans="1:13" s="10" customFormat="1" ht="12.75">
      <c r="A10" s="10" t="s">
        <v>20</v>
      </c>
      <c r="B10" s="10" t="s">
        <v>18</v>
      </c>
      <c r="C10" s="15">
        <f t="shared" si="0"/>
        <v>527119.074</v>
      </c>
      <c r="D10" s="15">
        <v>258079.21800000002</v>
      </c>
      <c r="E10" s="15">
        <v>96177.046</v>
      </c>
      <c r="F10" s="15">
        <v>4938.528</v>
      </c>
      <c r="G10" s="15">
        <v>0</v>
      </c>
      <c r="H10" s="15">
        <v>45578.03200000001</v>
      </c>
      <c r="I10" s="15">
        <v>0</v>
      </c>
      <c r="J10" s="15">
        <v>0</v>
      </c>
      <c r="K10" s="15">
        <v>56438.297000000006</v>
      </c>
      <c r="L10" s="15">
        <v>0</v>
      </c>
      <c r="M10" s="15">
        <v>65907.95299999998</v>
      </c>
    </row>
    <row r="11" spans="1:13" s="10" customFormat="1" ht="12.75">
      <c r="A11" s="10" t="s">
        <v>20</v>
      </c>
      <c r="B11" s="10" t="s">
        <v>17</v>
      </c>
      <c r="C11" s="15">
        <f t="shared" si="0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s="10" customFormat="1" ht="12.75">
      <c r="A12" s="10" t="s">
        <v>20</v>
      </c>
      <c r="B12" s="10" t="s">
        <v>21</v>
      </c>
      <c r="C12" s="15">
        <f t="shared" si="0"/>
        <v>28806.679</v>
      </c>
      <c r="D12" s="15">
        <v>0</v>
      </c>
      <c r="E12" s="15">
        <v>4933.86</v>
      </c>
      <c r="F12" s="15">
        <v>19699.662</v>
      </c>
      <c r="G12" s="15">
        <v>4173.157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1:13" s="13" customFormat="1" ht="12.75">
      <c r="A13" s="12" t="s">
        <v>22</v>
      </c>
      <c r="C13" s="16">
        <f t="shared" si="0"/>
        <v>555925.753</v>
      </c>
      <c r="D13" s="16">
        <f>+D10+D11+D12</f>
        <v>258079.21800000002</v>
      </c>
      <c r="E13" s="16">
        <f aca="true" t="shared" si="2" ref="E13:M13">+E10+E11+E12</f>
        <v>101110.906</v>
      </c>
      <c r="F13" s="16">
        <f t="shared" si="2"/>
        <v>24638.190000000002</v>
      </c>
      <c r="G13" s="16">
        <f t="shared" si="2"/>
        <v>4173.157</v>
      </c>
      <c r="H13" s="16">
        <f t="shared" si="2"/>
        <v>45578.03200000001</v>
      </c>
      <c r="I13" s="16">
        <f t="shared" si="2"/>
        <v>0</v>
      </c>
      <c r="J13" s="16">
        <f t="shared" si="2"/>
        <v>0</v>
      </c>
      <c r="K13" s="16">
        <f t="shared" si="2"/>
        <v>56438.297000000006</v>
      </c>
      <c r="L13" s="16">
        <f t="shared" si="2"/>
        <v>0</v>
      </c>
      <c r="M13" s="16">
        <f t="shared" si="2"/>
        <v>65907.95299999998</v>
      </c>
    </row>
    <row r="14" spans="1:13" s="10" customFormat="1" ht="12.75">
      <c r="A14" s="10" t="s">
        <v>23</v>
      </c>
      <c r="B14" s="10" t="s">
        <v>24</v>
      </c>
      <c r="C14" s="15">
        <f t="shared" si="0"/>
        <v>31444.405000000006</v>
      </c>
      <c r="D14" s="15">
        <v>9728.416000000001</v>
      </c>
      <c r="E14" s="15">
        <v>13401.924</v>
      </c>
      <c r="F14" s="15">
        <v>163.09699999999998</v>
      </c>
      <c r="G14" s="15">
        <v>0</v>
      </c>
      <c r="H14" s="15">
        <v>1985.237</v>
      </c>
      <c r="I14" s="15">
        <v>0</v>
      </c>
      <c r="J14" s="15">
        <v>0</v>
      </c>
      <c r="K14" s="15">
        <v>1550.0260000000003</v>
      </c>
      <c r="L14" s="15">
        <v>0</v>
      </c>
      <c r="M14" s="15">
        <v>4615.705</v>
      </c>
    </row>
    <row r="15" spans="1:13" s="13" customFormat="1" ht="12.75">
      <c r="A15" s="12" t="s">
        <v>25</v>
      </c>
      <c r="C15" s="16">
        <f t="shared" si="0"/>
        <v>31444.405000000006</v>
      </c>
      <c r="D15" s="16">
        <f>+D14</f>
        <v>9728.416000000001</v>
      </c>
      <c r="E15" s="16">
        <f aca="true" t="shared" si="3" ref="E15:M15">+E14</f>
        <v>13401.924</v>
      </c>
      <c r="F15" s="16">
        <f t="shared" si="3"/>
        <v>163.09699999999998</v>
      </c>
      <c r="G15" s="16">
        <f t="shared" si="3"/>
        <v>0</v>
      </c>
      <c r="H15" s="16">
        <f t="shared" si="3"/>
        <v>1985.237</v>
      </c>
      <c r="I15" s="16">
        <f t="shared" si="3"/>
        <v>0</v>
      </c>
      <c r="J15" s="16">
        <f t="shared" si="3"/>
        <v>0</v>
      </c>
      <c r="K15" s="16">
        <f t="shared" si="3"/>
        <v>1550.0260000000003</v>
      </c>
      <c r="L15" s="16">
        <f t="shared" si="3"/>
        <v>0</v>
      </c>
      <c r="M15" s="16">
        <f t="shared" si="3"/>
        <v>4615.705</v>
      </c>
    </row>
    <row r="16" spans="1:13" s="10" customFormat="1" ht="12.75">
      <c r="A16" s="10" t="s">
        <v>26</v>
      </c>
      <c r="B16" s="10" t="s">
        <v>17</v>
      </c>
      <c r="C16" s="15">
        <f t="shared" si="0"/>
        <v>29.16</v>
      </c>
      <c r="D16" s="15">
        <v>29.16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s="10" customFormat="1" ht="12.75">
      <c r="A17" s="10" t="s">
        <v>26</v>
      </c>
      <c r="B17" s="10" t="s">
        <v>18</v>
      </c>
      <c r="C17" s="15">
        <f t="shared" si="0"/>
        <v>18948.642</v>
      </c>
      <c r="D17" s="15">
        <v>9216.734</v>
      </c>
      <c r="E17" s="15">
        <v>2110.277</v>
      </c>
      <c r="F17" s="15">
        <v>216.21</v>
      </c>
      <c r="G17" s="15">
        <v>0</v>
      </c>
      <c r="H17" s="15">
        <v>2566.915</v>
      </c>
      <c r="I17" s="15">
        <v>0</v>
      </c>
      <c r="J17" s="15">
        <v>0</v>
      </c>
      <c r="K17" s="15">
        <v>1803.246</v>
      </c>
      <c r="L17" s="15">
        <v>0</v>
      </c>
      <c r="M17" s="15">
        <v>3035.26</v>
      </c>
    </row>
    <row r="18" spans="1:13" s="13" customFormat="1" ht="12.75">
      <c r="A18" s="12" t="s">
        <v>27</v>
      </c>
      <c r="C18" s="16">
        <f t="shared" si="0"/>
        <v>18977.801999999996</v>
      </c>
      <c r="D18" s="16">
        <f>+D16+D17</f>
        <v>9245.894</v>
      </c>
      <c r="E18" s="16">
        <f aca="true" t="shared" si="4" ref="E18:M18">+E16+E17</f>
        <v>2110.277</v>
      </c>
      <c r="F18" s="16">
        <f t="shared" si="4"/>
        <v>216.21</v>
      </c>
      <c r="G18" s="16">
        <f t="shared" si="4"/>
        <v>0</v>
      </c>
      <c r="H18" s="16">
        <f t="shared" si="4"/>
        <v>2566.915</v>
      </c>
      <c r="I18" s="16">
        <f t="shared" si="4"/>
        <v>0</v>
      </c>
      <c r="J18" s="16">
        <f t="shared" si="4"/>
        <v>0</v>
      </c>
      <c r="K18" s="16">
        <f t="shared" si="4"/>
        <v>1803.246</v>
      </c>
      <c r="L18" s="16">
        <f t="shared" si="4"/>
        <v>0</v>
      </c>
      <c r="M18" s="16">
        <f t="shared" si="4"/>
        <v>3035.26</v>
      </c>
    </row>
    <row r="19" spans="1:13" s="10" customFormat="1" ht="12.75">
      <c r="A19" s="10" t="s">
        <v>28</v>
      </c>
      <c r="B19" s="10" t="s">
        <v>17</v>
      </c>
      <c r="C19" s="15">
        <f t="shared" si="0"/>
        <v>74.508</v>
      </c>
      <c r="D19" s="15">
        <v>74.508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s="10" customFormat="1" ht="12.75">
      <c r="A20" s="10" t="s">
        <v>28</v>
      </c>
      <c r="B20" s="10" t="s">
        <v>18</v>
      </c>
      <c r="C20" s="15">
        <f t="shared" si="0"/>
        <v>98533.384</v>
      </c>
      <c r="D20" s="15">
        <v>45241.03600000001</v>
      </c>
      <c r="E20" s="15">
        <v>15347.976999999999</v>
      </c>
      <c r="F20" s="15">
        <v>1252.164</v>
      </c>
      <c r="G20" s="15">
        <v>0</v>
      </c>
      <c r="H20" s="15">
        <v>8914.692</v>
      </c>
      <c r="I20" s="15">
        <v>0</v>
      </c>
      <c r="J20" s="15">
        <v>0</v>
      </c>
      <c r="K20" s="15">
        <v>9341.525999999998</v>
      </c>
      <c r="L20" s="15">
        <v>0</v>
      </c>
      <c r="M20" s="15">
        <v>18435.988999999998</v>
      </c>
    </row>
    <row r="21" spans="1:13" s="13" customFormat="1" ht="12.75">
      <c r="A21" s="12" t="s">
        <v>29</v>
      </c>
      <c r="C21" s="16">
        <f t="shared" si="0"/>
        <v>98607.892</v>
      </c>
      <c r="D21" s="16">
        <f>+D19+D20</f>
        <v>45315.54400000001</v>
      </c>
      <c r="E21" s="16">
        <f aca="true" t="shared" si="5" ref="E21:M21">+E19+E20</f>
        <v>15347.976999999999</v>
      </c>
      <c r="F21" s="16">
        <f t="shared" si="5"/>
        <v>1252.164</v>
      </c>
      <c r="G21" s="16">
        <f t="shared" si="5"/>
        <v>0</v>
      </c>
      <c r="H21" s="16">
        <f t="shared" si="5"/>
        <v>8914.692</v>
      </c>
      <c r="I21" s="16">
        <f t="shared" si="5"/>
        <v>0</v>
      </c>
      <c r="J21" s="16">
        <f t="shared" si="5"/>
        <v>0</v>
      </c>
      <c r="K21" s="16">
        <f t="shared" si="5"/>
        <v>9341.525999999998</v>
      </c>
      <c r="L21" s="16">
        <f t="shared" si="5"/>
        <v>0</v>
      </c>
      <c r="M21" s="16">
        <f t="shared" si="5"/>
        <v>18435.988999999998</v>
      </c>
    </row>
    <row r="22" spans="1:13" s="10" customFormat="1" ht="12.75">
      <c r="A22" s="10" t="s">
        <v>30</v>
      </c>
      <c r="B22" s="10" t="s">
        <v>18</v>
      </c>
      <c r="C22" s="15">
        <f t="shared" si="0"/>
        <v>17671.002</v>
      </c>
      <c r="D22" s="15">
        <v>6290.035</v>
      </c>
      <c r="E22" s="15">
        <v>7813.834</v>
      </c>
      <c r="F22" s="15">
        <v>89.32900000000001</v>
      </c>
      <c r="G22" s="15">
        <v>0</v>
      </c>
      <c r="H22" s="15">
        <v>940.771</v>
      </c>
      <c r="I22" s="15">
        <v>0</v>
      </c>
      <c r="J22" s="15">
        <v>0</v>
      </c>
      <c r="K22" s="15">
        <v>693.422</v>
      </c>
      <c r="L22" s="15">
        <v>0</v>
      </c>
      <c r="M22" s="15">
        <v>1843.6109999999999</v>
      </c>
    </row>
    <row r="23" spans="1:13" s="13" customFormat="1" ht="12.75">
      <c r="A23" s="12" t="s">
        <v>31</v>
      </c>
      <c r="C23" s="16">
        <f t="shared" si="0"/>
        <v>17671.002</v>
      </c>
      <c r="D23" s="16">
        <f>+D22</f>
        <v>6290.035</v>
      </c>
      <c r="E23" s="16">
        <f aca="true" t="shared" si="6" ref="E23:M23">+E22</f>
        <v>7813.834</v>
      </c>
      <c r="F23" s="16">
        <f t="shared" si="6"/>
        <v>89.32900000000001</v>
      </c>
      <c r="G23" s="16">
        <f t="shared" si="6"/>
        <v>0</v>
      </c>
      <c r="H23" s="16">
        <f t="shared" si="6"/>
        <v>940.771</v>
      </c>
      <c r="I23" s="16">
        <f t="shared" si="6"/>
        <v>0</v>
      </c>
      <c r="J23" s="16">
        <f t="shared" si="6"/>
        <v>0</v>
      </c>
      <c r="K23" s="16">
        <f t="shared" si="6"/>
        <v>693.422</v>
      </c>
      <c r="L23" s="16">
        <f t="shared" si="6"/>
        <v>0</v>
      </c>
      <c r="M23" s="16">
        <f t="shared" si="6"/>
        <v>1843.6109999999999</v>
      </c>
    </row>
    <row r="24" spans="1:13" s="10" customFormat="1" ht="12.75">
      <c r="A24" s="10" t="s">
        <v>32</v>
      </c>
      <c r="B24" s="10" t="s">
        <v>18</v>
      </c>
      <c r="C24" s="15">
        <f t="shared" si="0"/>
        <v>134784.084</v>
      </c>
      <c r="D24" s="15">
        <v>60753.106</v>
      </c>
      <c r="E24" s="15">
        <v>40687.618</v>
      </c>
      <c r="F24" s="15">
        <v>328.27700000000004</v>
      </c>
      <c r="G24" s="15">
        <v>0</v>
      </c>
      <c r="H24" s="15">
        <v>8729.74</v>
      </c>
      <c r="I24" s="15">
        <v>0</v>
      </c>
      <c r="J24" s="15">
        <v>0</v>
      </c>
      <c r="K24" s="15">
        <v>5905.091</v>
      </c>
      <c r="L24" s="15">
        <v>0</v>
      </c>
      <c r="M24" s="15">
        <v>18380.252</v>
      </c>
    </row>
    <row r="25" spans="1:13" s="10" customFormat="1" ht="12.75">
      <c r="A25" s="10" t="s">
        <v>32</v>
      </c>
      <c r="B25" s="10" t="s">
        <v>33</v>
      </c>
      <c r="C25" s="15">
        <f t="shared" si="0"/>
        <v>23822.564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23822.564</v>
      </c>
      <c r="M25" s="15">
        <v>0</v>
      </c>
    </row>
    <row r="26" spans="1:13" s="10" customFormat="1" ht="12.75">
      <c r="A26" s="10" t="s">
        <v>32</v>
      </c>
      <c r="B26" s="10" t="s">
        <v>21</v>
      </c>
      <c r="C26" s="15">
        <f t="shared" si="0"/>
        <v>1871.232</v>
      </c>
      <c r="D26" s="15">
        <v>0</v>
      </c>
      <c r="E26" s="15">
        <v>1417.378</v>
      </c>
      <c r="F26" s="15">
        <v>453.854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s="13" customFormat="1" ht="12.75">
      <c r="A27" s="12" t="s">
        <v>34</v>
      </c>
      <c r="C27" s="16">
        <f t="shared" si="0"/>
        <v>160477.88</v>
      </c>
      <c r="D27" s="16">
        <f>+D24+D25+D26</f>
        <v>60753.106</v>
      </c>
      <c r="E27" s="16">
        <f aca="true" t="shared" si="7" ref="E27:M27">+E24+E25+E26</f>
        <v>42104.996</v>
      </c>
      <c r="F27" s="16">
        <f t="shared" si="7"/>
        <v>782.1310000000001</v>
      </c>
      <c r="G27" s="16">
        <f t="shared" si="7"/>
        <v>0</v>
      </c>
      <c r="H27" s="16">
        <f t="shared" si="7"/>
        <v>8729.74</v>
      </c>
      <c r="I27" s="16">
        <f t="shared" si="7"/>
        <v>0</v>
      </c>
      <c r="J27" s="16">
        <f t="shared" si="7"/>
        <v>0</v>
      </c>
      <c r="K27" s="16">
        <f t="shared" si="7"/>
        <v>5905.091</v>
      </c>
      <c r="L27" s="16">
        <f t="shared" si="7"/>
        <v>23822.564</v>
      </c>
      <c r="M27" s="16">
        <f t="shared" si="7"/>
        <v>18380.252</v>
      </c>
    </row>
    <row r="28" spans="1:13" s="10" customFormat="1" ht="12.75">
      <c r="A28" s="10" t="s">
        <v>35</v>
      </c>
      <c r="B28" s="10" t="s">
        <v>46</v>
      </c>
      <c r="C28" s="15">
        <f t="shared" si="0"/>
        <v>3496.87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3496.87</v>
      </c>
      <c r="M28" s="15">
        <v>0</v>
      </c>
    </row>
    <row r="29" spans="1:13" s="10" customFormat="1" ht="12.75">
      <c r="A29" s="10" t="s">
        <v>35</v>
      </c>
      <c r="B29" s="10" t="s">
        <v>36</v>
      </c>
      <c r="C29" s="15">
        <f t="shared" si="0"/>
        <v>14465.982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14465.982</v>
      </c>
      <c r="M29" s="15">
        <v>0</v>
      </c>
    </row>
    <row r="30" spans="1:13" s="10" customFormat="1" ht="12.75">
      <c r="A30" s="10" t="s">
        <v>35</v>
      </c>
      <c r="B30" s="10" t="s">
        <v>18</v>
      </c>
      <c r="C30" s="15">
        <f t="shared" si="0"/>
        <v>108651.112</v>
      </c>
      <c r="D30" s="15">
        <v>47858.983</v>
      </c>
      <c r="E30" s="15">
        <v>24780.6</v>
      </c>
      <c r="F30" s="15">
        <v>3390.428</v>
      </c>
      <c r="G30" s="15">
        <v>0</v>
      </c>
      <c r="H30" s="15">
        <v>6355.095</v>
      </c>
      <c r="I30" s="15">
        <v>0</v>
      </c>
      <c r="J30" s="15">
        <v>0</v>
      </c>
      <c r="K30" s="15">
        <v>5426.648000000001</v>
      </c>
      <c r="L30" s="15">
        <v>0</v>
      </c>
      <c r="M30" s="15">
        <v>20839.358</v>
      </c>
    </row>
    <row r="31" spans="1:13" s="10" customFormat="1" ht="12.75">
      <c r="A31" s="10" t="s">
        <v>35</v>
      </c>
      <c r="B31" s="10" t="s">
        <v>21</v>
      </c>
      <c r="C31" s="15">
        <f t="shared" si="0"/>
        <v>263.192</v>
      </c>
      <c r="D31" s="15">
        <v>0</v>
      </c>
      <c r="E31" s="15">
        <v>0</v>
      </c>
      <c r="F31" s="15">
        <v>263.192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  <row r="32" spans="1:13" s="13" customFormat="1" ht="12.75">
      <c r="A32" s="12" t="s">
        <v>37</v>
      </c>
      <c r="C32" s="16">
        <f t="shared" si="0"/>
        <v>126877.15599999999</v>
      </c>
      <c r="D32" s="16">
        <f>+D28+D29+D30+D31</f>
        <v>47858.983</v>
      </c>
      <c r="E32" s="16">
        <f aca="true" t="shared" si="8" ref="E32:M32">+E28+E29+E30+E31</f>
        <v>24780.6</v>
      </c>
      <c r="F32" s="16">
        <f t="shared" si="8"/>
        <v>3653.62</v>
      </c>
      <c r="G32" s="16">
        <f t="shared" si="8"/>
        <v>0</v>
      </c>
      <c r="H32" s="16">
        <f t="shared" si="8"/>
        <v>6355.095</v>
      </c>
      <c r="I32" s="16">
        <f t="shared" si="8"/>
        <v>0</v>
      </c>
      <c r="J32" s="16">
        <f t="shared" si="8"/>
        <v>0</v>
      </c>
      <c r="K32" s="16">
        <f t="shared" si="8"/>
        <v>5426.648000000001</v>
      </c>
      <c r="L32" s="16">
        <f t="shared" si="8"/>
        <v>17962.852</v>
      </c>
      <c r="M32" s="16">
        <f t="shared" si="8"/>
        <v>20839.358</v>
      </c>
    </row>
    <row r="33" spans="1:13" s="10" customFormat="1" ht="12.75">
      <c r="A33" s="10" t="s">
        <v>38</v>
      </c>
      <c r="B33" s="10" t="s">
        <v>17</v>
      </c>
      <c r="C33" s="15">
        <f t="shared" si="0"/>
        <v>231.38</v>
      </c>
      <c r="D33" s="15">
        <v>231.38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</row>
    <row r="34" spans="1:13" s="13" customFormat="1" ht="12.75">
      <c r="A34" s="12" t="s">
        <v>39</v>
      </c>
      <c r="C34" s="16">
        <f t="shared" si="0"/>
        <v>231.38</v>
      </c>
      <c r="D34" s="16">
        <f>+D33</f>
        <v>231.38</v>
      </c>
      <c r="E34" s="16">
        <f aca="true" t="shared" si="9" ref="E34:M34">+E33</f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M34" s="16">
        <f t="shared" si="9"/>
        <v>0</v>
      </c>
    </row>
    <row r="35" spans="3:13" ht="12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s="14" customFormat="1" ht="12.75">
      <c r="A36" s="4" t="s">
        <v>40</v>
      </c>
      <c r="C36" s="3">
        <f t="shared" si="0"/>
        <v>946529.043</v>
      </c>
      <c r="D36" s="3">
        <f>+D8+D10+D14+D17+D20+D22+D24+D30</f>
        <v>440851.297</v>
      </c>
      <c r="E36" s="3">
        <f aca="true" t="shared" si="10" ref="E36:M36">+E8+E10+E14+E17+E20+E22+E24+E30</f>
        <v>201182.54799999998</v>
      </c>
      <c r="F36" s="3">
        <f t="shared" si="10"/>
        <v>10619.078</v>
      </c>
      <c r="G36" s="3">
        <f t="shared" si="10"/>
        <v>0</v>
      </c>
      <c r="H36" s="3">
        <f t="shared" si="10"/>
        <v>76829.766</v>
      </c>
      <c r="I36" s="3">
        <f t="shared" si="10"/>
        <v>0</v>
      </c>
      <c r="J36" s="3">
        <f t="shared" si="10"/>
        <v>0</v>
      </c>
      <c r="K36" s="3">
        <f t="shared" si="10"/>
        <v>82662.18100000001</v>
      </c>
      <c r="L36" s="3">
        <f t="shared" si="10"/>
        <v>0</v>
      </c>
      <c r="M36" s="3">
        <f t="shared" si="10"/>
        <v>134384.17299999998</v>
      </c>
    </row>
    <row r="37" spans="1:13" s="14" customFormat="1" ht="12.75">
      <c r="A37" s="4" t="s">
        <v>41</v>
      </c>
      <c r="C37" s="3">
        <f>SUM(D37:M37)</f>
        <v>1318.855</v>
      </c>
      <c r="D37" s="3">
        <f>+D7+D11+D16+D19+D33</f>
        <v>1302.799</v>
      </c>
      <c r="E37" s="3">
        <f aca="true" t="shared" si="11" ref="E37:M37">+E7+E11+E16+E19+E33</f>
        <v>0</v>
      </c>
      <c r="F37" s="3">
        <f t="shared" si="11"/>
        <v>0</v>
      </c>
      <c r="G37" s="3">
        <f t="shared" si="11"/>
        <v>0</v>
      </c>
      <c r="H37" s="3">
        <f t="shared" si="11"/>
        <v>0</v>
      </c>
      <c r="I37" s="3">
        <f t="shared" si="11"/>
        <v>0</v>
      </c>
      <c r="J37" s="3">
        <f t="shared" si="11"/>
        <v>0</v>
      </c>
      <c r="K37" s="3">
        <f t="shared" si="11"/>
        <v>16.055999999999997</v>
      </c>
      <c r="L37" s="3">
        <f t="shared" si="11"/>
        <v>0</v>
      </c>
      <c r="M37" s="3">
        <f t="shared" si="11"/>
        <v>0</v>
      </c>
    </row>
    <row r="38" spans="1:13" s="14" customFormat="1" ht="12.75">
      <c r="A38" s="4" t="s">
        <v>42</v>
      </c>
      <c r="C38" s="3">
        <f>SUM(D38:M38)</f>
        <v>41785.416</v>
      </c>
      <c r="D38" s="3">
        <f>+D25+D28+D29</f>
        <v>0</v>
      </c>
      <c r="E38" s="3">
        <f aca="true" t="shared" si="12" ref="E38:M38">+E25+E28+E29</f>
        <v>0</v>
      </c>
      <c r="F38" s="3">
        <f t="shared" si="12"/>
        <v>0</v>
      </c>
      <c r="G38" s="3">
        <f t="shared" si="12"/>
        <v>0</v>
      </c>
      <c r="H38" s="3">
        <f t="shared" si="12"/>
        <v>0</v>
      </c>
      <c r="I38" s="3">
        <f t="shared" si="12"/>
        <v>0</v>
      </c>
      <c r="J38" s="3">
        <f t="shared" si="12"/>
        <v>0</v>
      </c>
      <c r="K38" s="3">
        <f t="shared" si="12"/>
        <v>0</v>
      </c>
      <c r="L38" s="3">
        <f t="shared" si="12"/>
        <v>41785.416</v>
      </c>
      <c r="M38" s="3">
        <f t="shared" si="12"/>
        <v>0</v>
      </c>
    </row>
    <row r="39" spans="1:13" s="14" customFormat="1" ht="12.75">
      <c r="A39" s="4" t="s">
        <v>43</v>
      </c>
      <c r="C39" s="3">
        <f>+C12+C26+C31</f>
        <v>30941.103</v>
      </c>
      <c r="D39" s="3">
        <f aca="true" t="shared" si="13" ref="D39:M39">+D12+D26+D31</f>
        <v>0</v>
      </c>
      <c r="E39" s="3">
        <f t="shared" si="13"/>
        <v>6351.237999999999</v>
      </c>
      <c r="F39" s="3">
        <f t="shared" si="13"/>
        <v>20416.708</v>
      </c>
      <c r="G39" s="3">
        <f t="shared" si="13"/>
        <v>4173.157</v>
      </c>
      <c r="H39" s="3">
        <f t="shared" si="13"/>
        <v>0</v>
      </c>
      <c r="I39" s="3">
        <f t="shared" si="13"/>
        <v>0</v>
      </c>
      <c r="J39" s="3">
        <f t="shared" si="13"/>
        <v>0</v>
      </c>
      <c r="K39" s="3">
        <f t="shared" si="13"/>
        <v>0</v>
      </c>
      <c r="L39" s="3">
        <f t="shared" si="13"/>
        <v>0</v>
      </c>
      <c r="M39" s="3">
        <f t="shared" si="13"/>
        <v>0</v>
      </c>
    </row>
    <row r="40" spans="1:13" s="14" customFormat="1" ht="12.75">
      <c r="A40" s="4" t="s">
        <v>44</v>
      </c>
      <c r="C40" s="3">
        <f>+C9+C13+C15+C18+C21+C23+C27+C32+C34</f>
        <v>1020574.417</v>
      </c>
      <c r="D40" s="3">
        <f>+D9+D13+D15+D18+D21+D23+D27+D32+D34</f>
        <v>442154.096</v>
      </c>
      <c r="E40" s="3">
        <f aca="true" t="shared" si="14" ref="E40:M40">+E9+E13+E15+E18+E21+E23+E27+E32+E34</f>
        <v>207533.786</v>
      </c>
      <c r="F40" s="3">
        <f t="shared" si="14"/>
        <v>31035.786000000004</v>
      </c>
      <c r="G40" s="3">
        <f t="shared" si="14"/>
        <v>4173.157</v>
      </c>
      <c r="H40" s="3">
        <f t="shared" si="14"/>
        <v>76829.766</v>
      </c>
      <c r="I40" s="3">
        <f t="shared" si="14"/>
        <v>0</v>
      </c>
      <c r="J40" s="3">
        <f t="shared" si="14"/>
        <v>0</v>
      </c>
      <c r="K40" s="3">
        <f t="shared" si="14"/>
        <v>82678.23700000001</v>
      </c>
      <c r="L40" s="3">
        <f t="shared" si="14"/>
        <v>41785.416</v>
      </c>
      <c r="M40" s="3">
        <f t="shared" si="14"/>
        <v>134384.17299999998</v>
      </c>
    </row>
    <row r="42" ht="12.75">
      <c r="C42" s="2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9">
      <selection activeCell="A40" sqref="A40:IV40"/>
    </sheetView>
  </sheetViews>
  <sheetFormatPr defaultColWidth="11.421875" defaultRowHeight="12.75"/>
  <cols>
    <col min="1" max="1" width="17.57421875" style="0" customWidth="1"/>
    <col min="2" max="2" width="21.421875" style="0" customWidth="1"/>
    <col min="3" max="3" width="15.140625" style="0" customWidth="1"/>
    <col min="9" max="9" width="8.28125" style="0" customWidth="1"/>
    <col min="10" max="10" width="8.421875" style="0" customWidth="1"/>
    <col min="11" max="11" width="9.421875" style="0" customWidth="1"/>
    <col min="12" max="12" width="9.7109375" style="0" customWidth="1"/>
    <col min="13" max="13" width="10.7109375" style="0" customWidth="1"/>
  </cols>
  <sheetData>
    <row r="1" spans="1:3" ht="12.75">
      <c r="A1" s="4" t="s">
        <v>47</v>
      </c>
      <c r="C1" s="6"/>
    </row>
    <row r="2" spans="1:3" ht="12.75">
      <c r="A2" s="1" t="s">
        <v>0</v>
      </c>
      <c r="C2" s="6"/>
    </row>
    <row r="3" spans="1:4" ht="12.75">
      <c r="A3" s="4"/>
      <c r="C3" s="6"/>
      <c r="D3" s="9"/>
    </row>
    <row r="4" spans="1:3" ht="12.75">
      <c r="A4" s="4" t="s">
        <v>45</v>
      </c>
      <c r="C4" s="6"/>
    </row>
    <row r="5" ht="12.75">
      <c r="C5" s="6"/>
    </row>
    <row r="6" spans="1:13" ht="12.75">
      <c r="A6" s="4" t="s">
        <v>3</v>
      </c>
      <c r="B6" s="4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</row>
    <row r="7" spans="1:13" s="10" customFormat="1" ht="12.75">
      <c r="A7" s="10" t="s">
        <v>16</v>
      </c>
      <c r="B7" s="10" t="s">
        <v>17</v>
      </c>
      <c r="C7" s="15">
        <f>SUM(D7:M7)</f>
        <v>722</v>
      </c>
      <c r="D7" s="15">
        <v>720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2</v>
      </c>
      <c r="L7" s="15">
        <v>0</v>
      </c>
      <c r="M7" s="15">
        <v>0</v>
      </c>
    </row>
    <row r="8" spans="1:13" s="10" customFormat="1" ht="12.75">
      <c r="A8" s="10" t="s">
        <v>16</v>
      </c>
      <c r="B8" s="10" t="s">
        <v>18</v>
      </c>
      <c r="C8" s="15">
        <f aca="true" t="shared" si="0" ref="C8:C38">SUM(D8:M8)</f>
        <v>1861</v>
      </c>
      <c r="D8" s="15">
        <v>855</v>
      </c>
      <c r="E8" s="15">
        <v>127</v>
      </c>
      <c r="F8" s="15">
        <v>27</v>
      </c>
      <c r="G8" s="15">
        <v>0</v>
      </c>
      <c r="H8" s="15">
        <v>13</v>
      </c>
      <c r="I8" s="15">
        <v>0</v>
      </c>
      <c r="J8" s="15">
        <v>0</v>
      </c>
      <c r="K8" s="15">
        <v>68</v>
      </c>
      <c r="L8" s="15">
        <v>0</v>
      </c>
      <c r="M8" s="15">
        <v>771</v>
      </c>
    </row>
    <row r="9" spans="1:13" s="13" customFormat="1" ht="12.75">
      <c r="A9" s="12" t="s">
        <v>19</v>
      </c>
      <c r="C9" s="16">
        <f t="shared" si="0"/>
        <v>2583</v>
      </c>
      <c r="D9" s="16">
        <f>+D7+D8</f>
        <v>1575</v>
      </c>
      <c r="E9" s="16">
        <f aca="true" t="shared" si="1" ref="E9:M9">+E7+E8</f>
        <v>127</v>
      </c>
      <c r="F9" s="16">
        <f t="shared" si="1"/>
        <v>27</v>
      </c>
      <c r="G9" s="16">
        <f t="shared" si="1"/>
        <v>0</v>
      </c>
      <c r="H9" s="16">
        <f t="shared" si="1"/>
        <v>13</v>
      </c>
      <c r="I9" s="16">
        <f t="shared" si="1"/>
        <v>0</v>
      </c>
      <c r="J9" s="16">
        <f t="shared" si="1"/>
        <v>0</v>
      </c>
      <c r="K9" s="16">
        <f t="shared" si="1"/>
        <v>70</v>
      </c>
      <c r="L9" s="16">
        <f t="shared" si="1"/>
        <v>0</v>
      </c>
      <c r="M9" s="16">
        <f t="shared" si="1"/>
        <v>771</v>
      </c>
    </row>
    <row r="10" spans="1:13" s="10" customFormat="1" ht="12.75">
      <c r="A10" s="10" t="s">
        <v>20</v>
      </c>
      <c r="B10" s="10" t="s">
        <v>18</v>
      </c>
      <c r="C10" s="15">
        <f t="shared" si="0"/>
        <v>69550</v>
      </c>
      <c r="D10" s="15">
        <v>45464</v>
      </c>
      <c r="E10" s="15">
        <v>6408</v>
      </c>
      <c r="F10" s="15">
        <v>96</v>
      </c>
      <c r="G10" s="15">
        <v>0</v>
      </c>
      <c r="H10" s="15">
        <v>7</v>
      </c>
      <c r="I10" s="15">
        <v>0</v>
      </c>
      <c r="J10" s="15">
        <v>0</v>
      </c>
      <c r="K10" s="15">
        <v>818</v>
      </c>
      <c r="L10" s="15">
        <v>0</v>
      </c>
      <c r="M10" s="15">
        <v>16757</v>
      </c>
    </row>
    <row r="11" spans="1:13" s="10" customFormat="1" ht="12.75">
      <c r="A11" s="10" t="s">
        <v>20</v>
      </c>
      <c r="B11" s="10" t="s">
        <v>17</v>
      </c>
      <c r="C11" s="15">
        <f t="shared" si="0"/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</row>
    <row r="12" spans="1:13" s="10" customFormat="1" ht="12.75">
      <c r="A12" s="10" t="s">
        <v>20</v>
      </c>
      <c r="B12" s="10" t="s">
        <v>21</v>
      </c>
      <c r="C12" s="15">
        <f t="shared" si="0"/>
        <v>11</v>
      </c>
      <c r="D12" s="15">
        <v>0</v>
      </c>
      <c r="E12" s="15">
        <v>3</v>
      </c>
      <c r="F12" s="15">
        <v>6</v>
      </c>
      <c r="G12" s="15">
        <v>2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1:13" s="14" customFormat="1" ht="12.75">
      <c r="A13" s="4" t="s">
        <v>22</v>
      </c>
      <c r="C13" s="3">
        <f t="shared" si="0"/>
        <v>69561</v>
      </c>
      <c r="D13" s="3">
        <f>+D10+D11+D12</f>
        <v>45464</v>
      </c>
      <c r="E13" s="3">
        <f aca="true" t="shared" si="2" ref="E13:M13">+E10+E11+E12</f>
        <v>6411</v>
      </c>
      <c r="F13" s="3">
        <f t="shared" si="2"/>
        <v>102</v>
      </c>
      <c r="G13" s="3">
        <f t="shared" si="2"/>
        <v>2</v>
      </c>
      <c r="H13" s="3">
        <f t="shared" si="2"/>
        <v>7</v>
      </c>
      <c r="I13" s="3">
        <f t="shared" si="2"/>
        <v>0</v>
      </c>
      <c r="J13" s="3">
        <f t="shared" si="2"/>
        <v>0</v>
      </c>
      <c r="K13" s="3">
        <f t="shared" si="2"/>
        <v>818</v>
      </c>
      <c r="L13" s="3">
        <f t="shared" si="2"/>
        <v>0</v>
      </c>
      <c r="M13" s="3">
        <f t="shared" si="2"/>
        <v>16757</v>
      </c>
    </row>
    <row r="14" spans="1:13" s="10" customFormat="1" ht="12.75">
      <c r="A14" s="10" t="s">
        <v>23</v>
      </c>
      <c r="B14" s="10" t="s">
        <v>18</v>
      </c>
      <c r="C14" s="15">
        <f t="shared" si="0"/>
        <v>4227</v>
      </c>
      <c r="D14" s="15">
        <v>2041</v>
      </c>
      <c r="E14" s="15">
        <v>262</v>
      </c>
      <c r="F14" s="15">
        <v>5</v>
      </c>
      <c r="G14" s="15">
        <v>0</v>
      </c>
      <c r="H14" s="15">
        <v>30</v>
      </c>
      <c r="I14" s="15">
        <v>0</v>
      </c>
      <c r="J14" s="15">
        <v>0</v>
      </c>
      <c r="K14" s="15">
        <v>112</v>
      </c>
      <c r="L14" s="15">
        <v>0</v>
      </c>
      <c r="M14" s="15">
        <v>1777</v>
      </c>
    </row>
    <row r="15" spans="1:13" s="13" customFormat="1" ht="12.75">
      <c r="A15" s="12" t="s">
        <v>25</v>
      </c>
      <c r="C15" s="16">
        <f t="shared" si="0"/>
        <v>4227</v>
      </c>
      <c r="D15" s="16">
        <f>+D14</f>
        <v>2041</v>
      </c>
      <c r="E15" s="16">
        <f aca="true" t="shared" si="3" ref="E15:M15">+E14</f>
        <v>262</v>
      </c>
      <c r="F15" s="16">
        <f t="shared" si="3"/>
        <v>5</v>
      </c>
      <c r="G15" s="16">
        <f t="shared" si="3"/>
        <v>0</v>
      </c>
      <c r="H15" s="16">
        <f t="shared" si="3"/>
        <v>30</v>
      </c>
      <c r="I15" s="16">
        <f t="shared" si="3"/>
        <v>0</v>
      </c>
      <c r="J15" s="16">
        <f t="shared" si="3"/>
        <v>0</v>
      </c>
      <c r="K15" s="16">
        <f t="shared" si="3"/>
        <v>112</v>
      </c>
      <c r="L15" s="16">
        <f t="shared" si="3"/>
        <v>0</v>
      </c>
      <c r="M15" s="16">
        <f t="shared" si="3"/>
        <v>1777</v>
      </c>
    </row>
    <row r="16" spans="1:13" s="10" customFormat="1" ht="12.75">
      <c r="A16" s="10" t="s">
        <v>26</v>
      </c>
      <c r="B16" s="10" t="s">
        <v>17</v>
      </c>
      <c r="C16" s="15">
        <f t="shared" si="0"/>
        <v>55</v>
      </c>
      <c r="D16" s="15">
        <v>55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s="10" customFormat="1" ht="12.75">
      <c r="A17" s="10" t="s">
        <v>26</v>
      </c>
      <c r="B17" s="10" t="s">
        <v>18</v>
      </c>
      <c r="C17" s="15">
        <f t="shared" si="0"/>
        <v>3506</v>
      </c>
      <c r="D17" s="15">
        <v>1773</v>
      </c>
      <c r="E17" s="15">
        <v>273</v>
      </c>
      <c r="F17" s="15">
        <v>17</v>
      </c>
      <c r="G17" s="15">
        <v>0</v>
      </c>
      <c r="H17" s="15">
        <v>1</v>
      </c>
      <c r="I17" s="15">
        <v>0</v>
      </c>
      <c r="J17" s="15">
        <v>0</v>
      </c>
      <c r="K17" s="15">
        <v>65</v>
      </c>
      <c r="L17" s="15">
        <v>0</v>
      </c>
      <c r="M17" s="15">
        <v>1377</v>
      </c>
    </row>
    <row r="18" spans="1:13" s="13" customFormat="1" ht="12.75">
      <c r="A18" s="12" t="s">
        <v>27</v>
      </c>
      <c r="C18" s="16">
        <f t="shared" si="0"/>
        <v>3561</v>
      </c>
      <c r="D18" s="16">
        <f>+D16+D17</f>
        <v>1828</v>
      </c>
      <c r="E18" s="16">
        <f aca="true" t="shared" si="4" ref="E18:M18">+E16+E17</f>
        <v>273</v>
      </c>
      <c r="F18" s="16">
        <f t="shared" si="4"/>
        <v>17</v>
      </c>
      <c r="G18" s="16">
        <f t="shared" si="4"/>
        <v>0</v>
      </c>
      <c r="H18" s="16">
        <f t="shared" si="4"/>
        <v>1</v>
      </c>
      <c r="I18" s="16">
        <f t="shared" si="4"/>
        <v>0</v>
      </c>
      <c r="J18" s="16">
        <f t="shared" si="4"/>
        <v>0</v>
      </c>
      <c r="K18" s="16">
        <f t="shared" si="4"/>
        <v>65</v>
      </c>
      <c r="L18" s="16">
        <f t="shared" si="4"/>
        <v>0</v>
      </c>
      <c r="M18" s="16">
        <f t="shared" si="4"/>
        <v>1377</v>
      </c>
    </row>
    <row r="19" spans="1:13" s="10" customFormat="1" ht="12.75">
      <c r="A19" s="10" t="s">
        <v>28</v>
      </c>
      <c r="B19" s="10" t="s">
        <v>17</v>
      </c>
      <c r="C19" s="15">
        <f t="shared" si="0"/>
        <v>35</v>
      </c>
      <c r="D19" s="15">
        <v>35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s="10" customFormat="1" ht="12.75">
      <c r="A20" s="10" t="s">
        <v>28</v>
      </c>
      <c r="B20" s="10" t="s">
        <v>18</v>
      </c>
      <c r="C20" s="15">
        <f t="shared" si="0"/>
        <v>19362</v>
      </c>
      <c r="D20" s="15">
        <v>10222</v>
      </c>
      <c r="E20" s="15">
        <v>1597</v>
      </c>
      <c r="F20" s="15">
        <v>165</v>
      </c>
      <c r="G20" s="15">
        <v>0</v>
      </c>
      <c r="H20" s="15">
        <v>18</v>
      </c>
      <c r="I20" s="15">
        <v>0</v>
      </c>
      <c r="J20" s="15">
        <v>0</v>
      </c>
      <c r="K20" s="15">
        <v>481</v>
      </c>
      <c r="L20" s="15">
        <v>0</v>
      </c>
      <c r="M20" s="15">
        <v>6879</v>
      </c>
    </row>
    <row r="21" spans="1:13" s="13" customFormat="1" ht="12.75">
      <c r="A21" s="12" t="s">
        <v>29</v>
      </c>
      <c r="C21" s="16">
        <f t="shared" si="0"/>
        <v>19397</v>
      </c>
      <c r="D21" s="16">
        <f>+D19+D20</f>
        <v>10257</v>
      </c>
      <c r="E21" s="16">
        <f aca="true" t="shared" si="5" ref="E21:M21">+E19+E20</f>
        <v>1597</v>
      </c>
      <c r="F21" s="16">
        <f t="shared" si="5"/>
        <v>165</v>
      </c>
      <c r="G21" s="16">
        <f t="shared" si="5"/>
        <v>0</v>
      </c>
      <c r="H21" s="16">
        <f t="shared" si="5"/>
        <v>18</v>
      </c>
      <c r="I21" s="16">
        <f t="shared" si="5"/>
        <v>0</v>
      </c>
      <c r="J21" s="16">
        <f t="shared" si="5"/>
        <v>0</v>
      </c>
      <c r="K21" s="16">
        <f t="shared" si="5"/>
        <v>481</v>
      </c>
      <c r="L21" s="16">
        <f t="shared" si="5"/>
        <v>0</v>
      </c>
      <c r="M21" s="16">
        <f t="shared" si="5"/>
        <v>6879</v>
      </c>
    </row>
    <row r="22" spans="1:13" s="10" customFormat="1" ht="12.75">
      <c r="A22" s="10" t="s">
        <v>30</v>
      </c>
      <c r="B22" s="10" t="s">
        <v>18</v>
      </c>
      <c r="C22" s="15">
        <f t="shared" si="0"/>
        <v>2349</v>
      </c>
      <c r="D22" s="15">
        <v>1444</v>
      </c>
      <c r="E22" s="15">
        <v>110</v>
      </c>
      <c r="F22" s="15">
        <v>11</v>
      </c>
      <c r="G22" s="15">
        <v>0</v>
      </c>
      <c r="H22" s="15">
        <v>5</v>
      </c>
      <c r="I22" s="15">
        <v>0</v>
      </c>
      <c r="J22" s="15">
        <v>0</v>
      </c>
      <c r="K22" s="15">
        <v>43</v>
      </c>
      <c r="L22" s="15">
        <v>0</v>
      </c>
      <c r="M22" s="15">
        <v>736</v>
      </c>
    </row>
    <row r="23" spans="1:13" s="13" customFormat="1" ht="12.75">
      <c r="A23" s="12" t="s">
        <v>31</v>
      </c>
      <c r="C23" s="16">
        <f t="shared" si="0"/>
        <v>2349</v>
      </c>
      <c r="D23" s="16">
        <f>+D22</f>
        <v>1444</v>
      </c>
      <c r="E23" s="16">
        <f aca="true" t="shared" si="6" ref="E23:M23">+E22</f>
        <v>110</v>
      </c>
      <c r="F23" s="16">
        <f t="shared" si="6"/>
        <v>11</v>
      </c>
      <c r="G23" s="16">
        <f t="shared" si="6"/>
        <v>0</v>
      </c>
      <c r="H23" s="16">
        <f t="shared" si="6"/>
        <v>5</v>
      </c>
      <c r="I23" s="16">
        <f t="shared" si="6"/>
        <v>0</v>
      </c>
      <c r="J23" s="16">
        <f t="shared" si="6"/>
        <v>0</v>
      </c>
      <c r="K23" s="16">
        <f t="shared" si="6"/>
        <v>43</v>
      </c>
      <c r="L23" s="16">
        <f t="shared" si="6"/>
        <v>0</v>
      </c>
      <c r="M23" s="16">
        <f t="shared" si="6"/>
        <v>736</v>
      </c>
    </row>
    <row r="24" spans="1:13" s="10" customFormat="1" ht="12.75">
      <c r="A24" s="10" t="s">
        <v>32</v>
      </c>
      <c r="B24" s="10" t="s">
        <v>33</v>
      </c>
      <c r="C24" s="15">
        <f t="shared" si="0"/>
        <v>7882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7882</v>
      </c>
      <c r="M24" s="17">
        <v>0</v>
      </c>
    </row>
    <row r="25" spans="1:13" s="10" customFormat="1" ht="12.75">
      <c r="A25" s="10" t="s">
        <v>32</v>
      </c>
      <c r="B25" s="10" t="s">
        <v>18</v>
      </c>
      <c r="C25" s="15">
        <f t="shared" si="0"/>
        <v>20516</v>
      </c>
      <c r="D25" s="15">
        <v>12458</v>
      </c>
      <c r="E25" s="15">
        <v>1565</v>
      </c>
      <c r="F25" s="15">
        <v>52</v>
      </c>
      <c r="G25" s="15">
        <v>0</v>
      </c>
      <c r="H25" s="15">
        <v>3</v>
      </c>
      <c r="I25" s="15">
        <v>0</v>
      </c>
      <c r="J25" s="15">
        <v>0</v>
      </c>
      <c r="K25" s="15">
        <v>241</v>
      </c>
      <c r="L25" s="15">
        <v>0</v>
      </c>
      <c r="M25" s="15">
        <v>6197</v>
      </c>
    </row>
    <row r="26" spans="1:13" s="10" customFormat="1" ht="12.75">
      <c r="A26" s="10" t="s">
        <v>32</v>
      </c>
      <c r="B26" s="10" t="s">
        <v>21</v>
      </c>
      <c r="C26" s="15">
        <f t="shared" si="0"/>
        <v>4</v>
      </c>
      <c r="D26" s="15">
        <v>0</v>
      </c>
      <c r="E26" s="15">
        <v>3</v>
      </c>
      <c r="F26" s="15">
        <v>1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s="13" customFormat="1" ht="12.75">
      <c r="A27" s="12" t="s">
        <v>34</v>
      </c>
      <c r="C27" s="16">
        <f t="shared" si="0"/>
        <v>28402</v>
      </c>
      <c r="D27" s="16">
        <f>+D24+D25+D26</f>
        <v>12458</v>
      </c>
      <c r="E27" s="16">
        <f aca="true" t="shared" si="7" ref="E27:M27">+E24+E25+E26</f>
        <v>1568</v>
      </c>
      <c r="F27" s="16">
        <f t="shared" si="7"/>
        <v>53</v>
      </c>
      <c r="G27" s="16">
        <f t="shared" si="7"/>
        <v>0</v>
      </c>
      <c r="H27" s="16">
        <f t="shared" si="7"/>
        <v>3</v>
      </c>
      <c r="I27" s="16">
        <f t="shared" si="7"/>
        <v>0</v>
      </c>
      <c r="J27" s="16">
        <f t="shared" si="7"/>
        <v>0</v>
      </c>
      <c r="K27" s="16">
        <f t="shared" si="7"/>
        <v>241</v>
      </c>
      <c r="L27" s="16">
        <f t="shared" si="7"/>
        <v>7882</v>
      </c>
      <c r="M27" s="16">
        <f t="shared" si="7"/>
        <v>6197</v>
      </c>
    </row>
    <row r="28" spans="1:13" s="10" customFormat="1" ht="12.75">
      <c r="A28" s="10" t="s">
        <v>35</v>
      </c>
      <c r="B28" s="10" t="s">
        <v>46</v>
      </c>
      <c r="C28" s="15">
        <f t="shared" si="0"/>
        <v>973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973</v>
      </c>
      <c r="M28" s="15">
        <v>0</v>
      </c>
    </row>
    <row r="29" spans="1:13" s="10" customFormat="1" ht="12.75">
      <c r="A29" s="10" t="s">
        <v>35</v>
      </c>
      <c r="B29" s="10" t="s">
        <v>36</v>
      </c>
      <c r="C29" s="15">
        <f t="shared" si="0"/>
        <v>3534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3534</v>
      </c>
      <c r="M29" s="15">
        <v>0</v>
      </c>
    </row>
    <row r="30" spans="1:13" s="10" customFormat="1" ht="12.75">
      <c r="A30" s="10" t="s">
        <v>35</v>
      </c>
      <c r="B30" s="10" t="s">
        <v>18</v>
      </c>
      <c r="C30" s="15">
        <f t="shared" si="0"/>
        <v>18833</v>
      </c>
      <c r="D30" s="15">
        <v>9258</v>
      </c>
      <c r="E30" s="15">
        <v>1782</v>
      </c>
      <c r="F30" s="15">
        <v>224</v>
      </c>
      <c r="G30" s="15">
        <v>0</v>
      </c>
      <c r="H30" s="15">
        <v>5</v>
      </c>
      <c r="I30" s="15">
        <v>0</v>
      </c>
      <c r="J30" s="15">
        <v>0</v>
      </c>
      <c r="K30" s="15">
        <v>290</v>
      </c>
      <c r="L30" s="15">
        <v>0</v>
      </c>
      <c r="M30" s="15">
        <v>7274</v>
      </c>
    </row>
    <row r="31" spans="1:13" s="10" customFormat="1" ht="12.75">
      <c r="A31" s="10" t="s">
        <v>35</v>
      </c>
      <c r="B31" s="10" t="s">
        <v>21</v>
      </c>
      <c r="C31" s="15">
        <f t="shared" si="0"/>
        <v>1</v>
      </c>
      <c r="D31" s="15">
        <v>0</v>
      </c>
      <c r="E31" s="15">
        <v>0</v>
      </c>
      <c r="F31" s="15">
        <v>1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  <row r="32" spans="1:13" s="13" customFormat="1" ht="12.75">
      <c r="A32" s="12" t="s">
        <v>37</v>
      </c>
      <c r="C32" s="16">
        <f t="shared" si="0"/>
        <v>23341</v>
      </c>
      <c r="D32" s="16">
        <f>+D28+D29+D30+D31</f>
        <v>9258</v>
      </c>
      <c r="E32" s="16">
        <f aca="true" t="shared" si="8" ref="E32:M32">+E28+E29+E30+E31</f>
        <v>1782</v>
      </c>
      <c r="F32" s="16">
        <f t="shared" si="8"/>
        <v>225</v>
      </c>
      <c r="G32" s="16">
        <f t="shared" si="8"/>
        <v>0</v>
      </c>
      <c r="H32" s="16">
        <f t="shared" si="8"/>
        <v>5</v>
      </c>
      <c r="I32" s="16">
        <f t="shared" si="8"/>
        <v>0</v>
      </c>
      <c r="J32" s="16">
        <f t="shared" si="8"/>
        <v>0</v>
      </c>
      <c r="K32" s="16">
        <f t="shared" si="8"/>
        <v>290</v>
      </c>
      <c r="L32" s="16">
        <f t="shared" si="8"/>
        <v>4507</v>
      </c>
      <c r="M32" s="16">
        <f t="shared" si="8"/>
        <v>7274</v>
      </c>
    </row>
    <row r="33" spans="1:13" s="10" customFormat="1" ht="12.75">
      <c r="A33" s="10" t="s">
        <v>38</v>
      </c>
      <c r="B33" s="10" t="s">
        <v>17</v>
      </c>
      <c r="C33" s="15">
        <f t="shared" si="0"/>
        <v>630</v>
      </c>
      <c r="D33" s="15">
        <v>630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</row>
    <row r="34" spans="1:13" s="13" customFormat="1" ht="12.75">
      <c r="A34" s="12" t="s">
        <v>39</v>
      </c>
      <c r="C34" s="16">
        <f t="shared" si="0"/>
        <v>630</v>
      </c>
      <c r="D34" s="16">
        <f>+D33</f>
        <v>630</v>
      </c>
      <c r="E34" s="16">
        <f aca="true" t="shared" si="9" ref="E34:M34">+E33</f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M34" s="16">
        <f t="shared" si="9"/>
        <v>0</v>
      </c>
    </row>
    <row r="35" spans="3:13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14" customFormat="1" ht="12.75">
      <c r="A36" s="4" t="s">
        <v>40</v>
      </c>
      <c r="C36" s="3">
        <f t="shared" si="0"/>
        <v>140204</v>
      </c>
      <c r="D36" s="3">
        <f aca="true" t="shared" si="10" ref="D36:M36">+D8+D10+D14+D17+D20+D22+D25+D30</f>
        <v>83515</v>
      </c>
      <c r="E36" s="3">
        <f t="shared" si="10"/>
        <v>12124</v>
      </c>
      <c r="F36" s="3">
        <f t="shared" si="10"/>
        <v>597</v>
      </c>
      <c r="G36" s="3">
        <f t="shared" si="10"/>
        <v>0</v>
      </c>
      <c r="H36" s="3">
        <f t="shared" si="10"/>
        <v>82</v>
      </c>
      <c r="I36" s="3">
        <f t="shared" si="10"/>
        <v>0</v>
      </c>
      <c r="J36" s="3">
        <f t="shared" si="10"/>
        <v>0</v>
      </c>
      <c r="K36" s="3">
        <f t="shared" si="10"/>
        <v>2118</v>
      </c>
      <c r="L36" s="3">
        <f t="shared" si="10"/>
        <v>0</v>
      </c>
      <c r="M36" s="3">
        <f t="shared" si="10"/>
        <v>41768</v>
      </c>
    </row>
    <row r="37" spans="1:13" s="14" customFormat="1" ht="12.75">
      <c r="A37" s="4" t="s">
        <v>41</v>
      </c>
      <c r="C37" s="3">
        <f t="shared" si="0"/>
        <v>1442</v>
      </c>
      <c r="D37" s="3">
        <f>+D7+D11+D16+D19+D33</f>
        <v>1440</v>
      </c>
      <c r="E37" s="3">
        <f aca="true" t="shared" si="11" ref="E37:M37">+E7+E11+E16+E19+E33</f>
        <v>0</v>
      </c>
      <c r="F37" s="3">
        <f t="shared" si="11"/>
        <v>0</v>
      </c>
      <c r="G37" s="3">
        <f t="shared" si="11"/>
        <v>0</v>
      </c>
      <c r="H37" s="3">
        <f t="shared" si="11"/>
        <v>0</v>
      </c>
      <c r="I37" s="3">
        <f t="shared" si="11"/>
        <v>0</v>
      </c>
      <c r="J37" s="3">
        <f t="shared" si="11"/>
        <v>0</v>
      </c>
      <c r="K37" s="3">
        <f t="shared" si="11"/>
        <v>2</v>
      </c>
      <c r="L37" s="3">
        <f t="shared" si="11"/>
        <v>0</v>
      </c>
      <c r="M37" s="3">
        <f t="shared" si="11"/>
        <v>0</v>
      </c>
    </row>
    <row r="38" spans="1:13" s="14" customFormat="1" ht="12.75">
      <c r="A38" s="4" t="s">
        <v>42</v>
      </c>
      <c r="C38" s="3">
        <f t="shared" si="0"/>
        <v>12389</v>
      </c>
      <c r="D38" s="3">
        <f>+D24+D28+D29</f>
        <v>0</v>
      </c>
      <c r="E38" s="3">
        <f aca="true" t="shared" si="12" ref="E38:M38">+E24+E28+E29</f>
        <v>0</v>
      </c>
      <c r="F38" s="3">
        <f t="shared" si="12"/>
        <v>0</v>
      </c>
      <c r="G38" s="3">
        <f t="shared" si="12"/>
        <v>0</v>
      </c>
      <c r="H38" s="3">
        <f t="shared" si="12"/>
        <v>0</v>
      </c>
      <c r="I38" s="3">
        <f t="shared" si="12"/>
        <v>0</v>
      </c>
      <c r="J38" s="3">
        <f t="shared" si="12"/>
        <v>0</v>
      </c>
      <c r="K38" s="3">
        <f t="shared" si="12"/>
        <v>0</v>
      </c>
      <c r="L38" s="3">
        <f t="shared" si="12"/>
        <v>12389</v>
      </c>
      <c r="M38" s="3">
        <f t="shared" si="12"/>
        <v>0</v>
      </c>
    </row>
    <row r="39" spans="1:13" s="14" customFormat="1" ht="12.75">
      <c r="A39" s="4" t="s">
        <v>43</v>
      </c>
      <c r="C39" s="3">
        <f>+C12+C26+C31</f>
        <v>16</v>
      </c>
      <c r="D39" s="3">
        <f aca="true" t="shared" si="13" ref="D39:M39">+D12+D26+D31</f>
        <v>0</v>
      </c>
      <c r="E39" s="3">
        <f t="shared" si="13"/>
        <v>6</v>
      </c>
      <c r="F39" s="3">
        <f t="shared" si="13"/>
        <v>8</v>
      </c>
      <c r="G39" s="3">
        <f t="shared" si="13"/>
        <v>2</v>
      </c>
      <c r="H39" s="3">
        <f t="shared" si="13"/>
        <v>0</v>
      </c>
      <c r="I39" s="3">
        <f t="shared" si="13"/>
        <v>0</v>
      </c>
      <c r="J39" s="3">
        <f t="shared" si="13"/>
        <v>0</v>
      </c>
      <c r="K39" s="3">
        <f t="shared" si="13"/>
        <v>0</v>
      </c>
      <c r="L39" s="3">
        <f t="shared" si="13"/>
        <v>0</v>
      </c>
      <c r="M39" s="3">
        <f t="shared" si="13"/>
        <v>0</v>
      </c>
    </row>
    <row r="40" spans="1:13" s="14" customFormat="1" ht="12.75">
      <c r="A40" s="4" t="s">
        <v>44</v>
      </c>
      <c r="C40" s="3">
        <f aca="true" t="shared" si="14" ref="C40:M40">+C9+C13+C15+C18+C21+C23+C27+C32+C34</f>
        <v>154051</v>
      </c>
      <c r="D40" s="3">
        <f t="shared" si="14"/>
        <v>84955</v>
      </c>
      <c r="E40" s="3">
        <f t="shared" si="14"/>
        <v>12130</v>
      </c>
      <c r="F40" s="3">
        <f t="shared" si="14"/>
        <v>605</v>
      </c>
      <c r="G40" s="3">
        <f t="shared" si="14"/>
        <v>2</v>
      </c>
      <c r="H40" s="3">
        <f t="shared" si="14"/>
        <v>82</v>
      </c>
      <c r="I40" s="3">
        <f t="shared" si="14"/>
        <v>0</v>
      </c>
      <c r="J40" s="3">
        <f t="shared" si="14"/>
        <v>0</v>
      </c>
      <c r="K40" s="3">
        <f t="shared" si="14"/>
        <v>2120</v>
      </c>
      <c r="L40" s="3">
        <f t="shared" si="14"/>
        <v>12389</v>
      </c>
      <c r="M40" s="3">
        <f t="shared" si="14"/>
        <v>41768</v>
      </c>
    </row>
    <row r="41" spans="3:13" ht="12.7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3:13" ht="12.75">
      <c r="C42" s="11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3:13" ht="12.7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3:13" ht="12.7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3:13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3:13" ht="12.75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3:13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3:13" ht="12.75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3:13" ht="12.75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3:13" ht="12.7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3:13" ht="12.75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3:13" ht="12.75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3:13" ht="12.7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3:13" ht="12.75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3:13" ht="12.75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3:13" ht="12.7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3:13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3:13" ht="12.75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3:13" ht="12.75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3:13" ht="12.75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3:13" ht="12.75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3:13" ht="12.75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3:13" ht="12.75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3:13" ht="12.75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3:13" ht="12.75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3:13" ht="12.7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3:13" ht="12.7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3:13" ht="12.7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3:13" ht="12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3:13" ht="12.7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3:13" ht="12.7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2012-12-11T21:45:22Z</cp:lastPrinted>
  <dcterms:created xsi:type="dcterms:W3CDTF">2012-12-10T20:02:56Z</dcterms:created>
  <dcterms:modified xsi:type="dcterms:W3CDTF">2015-10-02T19:35:04Z</dcterms:modified>
  <cp:category/>
  <cp:version/>
  <cp:contentType/>
  <cp:contentStatus/>
</cp:coreProperties>
</file>